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3875" windowHeight="8670" tabRatio="469"/>
  </bookViews>
  <sheets>
    <sheet name="项目投资可行性分析" sheetId="4" r:id="rId1"/>
  </sheets>
  <calcPr calcId="145621"/>
</workbook>
</file>

<file path=xl/calcChain.xml><?xml version="1.0" encoding="utf-8"?>
<calcChain xmlns="http://schemas.openxmlformats.org/spreadsheetml/2006/main">
  <c r="E26" i="4" l="1"/>
  <c r="B26" i="4"/>
  <c r="E25" i="4"/>
  <c r="E24" i="4"/>
  <c r="E23" i="4"/>
  <c r="E22" i="4"/>
  <c r="E21" i="4"/>
  <c r="E20" i="4"/>
  <c r="E19" i="4"/>
  <c r="C14" i="4"/>
  <c r="E14" i="4" s="1"/>
  <c r="C13" i="4"/>
  <c r="E13" i="4" s="1"/>
</calcChain>
</file>

<file path=xl/sharedStrings.xml><?xml version="1.0" encoding="utf-8"?>
<sst xmlns="http://schemas.openxmlformats.org/spreadsheetml/2006/main" count="23" uniqueCount="21">
  <si>
    <t>项目投资可行性分析</t>
    <phoneticPr fontId="2" type="noConversion"/>
  </si>
  <si>
    <t>公司名称</t>
    <phoneticPr fontId="1" type="noConversion"/>
  </si>
  <si>
    <t>华云信息有限公司</t>
    <phoneticPr fontId="1" type="noConversion"/>
  </si>
  <si>
    <t>单位：元</t>
    <phoneticPr fontId="1" type="noConversion"/>
  </si>
  <si>
    <t>投资新厂房资金</t>
    <phoneticPr fontId="2" type="noConversion"/>
  </si>
  <si>
    <t>年利率</t>
    <phoneticPr fontId="2" type="noConversion"/>
  </si>
  <si>
    <t>日期</t>
    <phoneticPr fontId="2" type="noConversion"/>
  </si>
  <si>
    <t>现金流量</t>
    <phoneticPr fontId="2" type="noConversion"/>
  </si>
  <si>
    <t>可行性分析</t>
    <phoneticPr fontId="2" type="noConversion"/>
  </si>
  <si>
    <t>净现值</t>
    <phoneticPr fontId="2" type="noConversion"/>
  </si>
  <si>
    <t>是否值得投资</t>
    <phoneticPr fontId="2" type="noConversion"/>
  </si>
  <si>
    <t>内部收益率</t>
    <phoneticPr fontId="2" type="noConversion"/>
  </si>
  <si>
    <t>追加投资新设备可行性分析</t>
    <phoneticPr fontId="2" type="noConversion"/>
  </si>
  <si>
    <t>投资金额</t>
    <phoneticPr fontId="2" type="noConversion"/>
  </si>
  <si>
    <t>时间</t>
    <phoneticPr fontId="2" type="noConversion"/>
  </si>
  <si>
    <t>增加收入</t>
    <phoneticPr fontId="2" type="noConversion"/>
  </si>
  <si>
    <t>修正内部收益率</t>
    <phoneticPr fontId="2" type="noConversion"/>
  </si>
  <si>
    <t>/</t>
    <phoneticPr fontId="2" type="noConversion"/>
  </si>
  <si>
    <t>贷款年利率</t>
    <phoneticPr fontId="2" type="noConversion"/>
  </si>
  <si>
    <t>再投资收益率</t>
    <phoneticPr fontId="2" type="noConversion"/>
  </si>
  <si>
    <t>盈利周期(个月）: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</si>
</sst>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￥&quot;#,##0.00_);[Red]\(&quot;￥&quot;#,##0.00\)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4"/>
      <color indexed="9"/>
      <name val="宋体"/>
      <family val="3"/>
      <charset val="134"/>
    </font>
    <font>
      <b/>
      <sz val="10"/>
      <color indexed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4" fillId="0" borderId="3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6" fontId="4" fillId="4" borderId="2" xfId="0" applyNumberFormat="1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9" fontId="4" fillId="4" borderId="2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4" borderId="10" xfId="0" applyNumberFormat="1" applyFont="1" applyFill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9" fontId="4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66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showGridLines="0" tabSelected="1" zoomScale="90" zoomScaleNormal="90" workbookViewId="0">
      <selection activeCell="J13" sqref="J13"/>
    </sheetView>
  </sheetViews>
  <sheetFormatPr defaultRowHeight="13.5" x14ac:dyDescent="0.15"/>
  <cols>
    <col min="1" max="1" width="5.75" style="1" customWidth="1"/>
    <col min="2" max="2" width="21.125" style="1" customWidth="1"/>
    <col min="3" max="3" width="18.875" style="1" customWidth="1"/>
    <col min="4" max="4" width="23.875" style="1" customWidth="1"/>
    <col min="5" max="5" width="23.625" style="1" customWidth="1"/>
    <col min="6" max="6" width="11.875" style="1" customWidth="1"/>
    <col min="7" max="16384" width="9" style="1"/>
  </cols>
  <sheetData>
    <row r="1" spans="2:5" ht="25.5" x14ac:dyDescent="0.15">
      <c r="B1" s="37" t="s">
        <v>0</v>
      </c>
      <c r="C1" s="37"/>
      <c r="D1" s="37"/>
      <c r="E1" s="37"/>
    </row>
    <row r="2" spans="2:5" ht="20.25" customHeight="1" x14ac:dyDescent="0.15">
      <c r="B2" s="40" t="s">
        <v>1</v>
      </c>
      <c r="C2" s="40" t="s">
        <v>2</v>
      </c>
      <c r="D2" s="40"/>
      <c r="E2" s="40" t="s">
        <v>3</v>
      </c>
    </row>
    <row r="3" spans="2:5" ht="18" customHeight="1" thickBot="1" x14ac:dyDescent="0.2">
      <c r="B3" s="38" t="s">
        <v>4</v>
      </c>
      <c r="C3" s="38"/>
      <c r="D3" s="38"/>
      <c r="E3" s="38"/>
    </row>
    <row r="4" spans="2:5" s="6" customFormat="1" ht="18" customHeight="1" x14ac:dyDescent="0.15">
      <c r="B4" s="17" t="s">
        <v>4</v>
      </c>
      <c r="C4" s="18" t="s">
        <v>5</v>
      </c>
      <c r="D4" s="18" t="s">
        <v>6</v>
      </c>
      <c r="E4" s="19" t="s">
        <v>7</v>
      </c>
    </row>
    <row r="5" spans="2:5" s="2" customFormat="1" ht="18" customHeight="1" x14ac:dyDescent="0.15">
      <c r="B5" s="26">
        <v>3000000</v>
      </c>
      <c r="C5" s="27">
        <v>7.2499999999999995E-2</v>
      </c>
      <c r="D5" s="9">
        <v>41091</v>
      </c>
      <c r="E5" s="4">
        <v>-3000000</v>
      </c>
    </row>
    <row r="6" spans="2:5" s="2" customFormat="1" ht="18" customHeight="1" x14ac:dyDescent="0.15">
      <c r="B6" s="28"/>
      <c r="C6" s="3"/>
      <c r="D6" s="9">
        <v>41183</v>
      </c>
      <c r="E6" s="4">
        <v>250000</v>
      </c>
    </row>
    <row r="7" spans="2:5" s="2" customFormat="1" ht="18" customHeight="1" x14ac:dyDescent="0.15">
      <c r="B7" s="28"/>
      <c r="C7" s="3"/>
      <c r="D7" s="9">
        <v>41244</v>
      </c>
      <c r="E7" s="4">
        <v>550000</v>
      </c>
    </row>
    <row r="8" spans="2:5" s="2" customFormat="1" ht="18" customHeight="1" x14ac:dyDescent="0.15">
      <c r="B8" s="28"/>
      <c r="C8" s="3"/>
      <c r="D8" s="9">
        <v>41334</v>
      </c>
      <c r="E8" s="4">
        <v>630000</v>
      </c>
    </row>
    <row r="9" spans="2:5" s="2" customFormat="1" ht="18" customHeight="1" x14ac:dyDescent="0.15">
      <c r="B9" s="28"/>
      <c r="C9" s="3"/>
      <c r="D9" s="9">
        <v>41426</v>
      </c>
      <c r="E9" s="4">
        <v>895000</v>
      </c>
    </row>
    <row r="10" spans="2:5" s="2" customFormat="1" ht="18" customHeight="1" thickBot="1" x14ac:dyDescent="0.2">
      <c r="B10" s="29"/>
      <c r="C10" s="14"/>
      <c r="D10" s="13">
        <v>41518</v>
      </c>
      <c r="E10" s="30">
        <v>900000</v>
      </c>
    </row>
    <row r="11" spans="2:5" ht="18" customHeight="1" x14ac:dyDescent="0.15">
      <c r="B11" s="31"/>
      <c r="C11" s="31"/>
      <c r="D11" s="32"/>
      <c r="E11" s="31"/>
    </row>
    <row r="12" spans="2:5" ht="18" customHeight="1" thickBot="1" x14ac:dyDescent="0.2">
      <c r="B12" s="38" t="s">
        <v>8</v>
      </c>
      <c r="C12" s="38"/>
      <c r="D12" s="38"/>
      <c r="E12" s="38"/>
    </row>
    <row r="13" spans="2:5" s="2" customFormat="1" ht="18" customHeight="1" x14ac:dyDescent="0.15">
      <c r="B13" s="20" t="s">
        <v>9</v>
      </c>
      <c r="C13" s="33">
        <f>XNPV(C5,E5:E10,D5:D10)</f>
        <v>49599.371652543428</v>
      </c>
      <c r="D13" s="21" t="s">
        <v>10</v>
      </c>
      <c r="E13" s="22" t="str">
        <f>IF(C13&gt;0,"值得投资","不值得投资")</f>
        <v>值得投资</v>
      </c>
    </row>
    <row r="14" spans="2:5" s="2" customFormat="1" ht="18" customHeight="1" thickBot="1" x14ac:dyDescent="0.2">
      <c r="B14" s="23" t="s">
        <v>11</v>
      </c>
      <c r="C14" s="34">
        <f>XIRR(E5:E10,D5:D10)</f>
        <v>9.4859322905540444E-2</v>
      </c>
      <c r="D14" s="24" t="s">
        <v>10</v>
      </c>
      <c r="E14" s="25" t="str">
        <f>IF(C14&gt;C5,"值得投资","不值得投资")</f>
        <v>值得投资</v>
      </c>
    </row>
    <row r="15" spans="2:5" ht="26.25" customHeight="1" x14ac:dyDescent="0.15">
      <c r="B15" s="7"/>
      <c r="C15" s="7"/>
      <c r="D15" s="7"/>
      <c r="E15" s="7"/>
    </row>
    <row r="16" spans="2:5" ht="18" customHeight="1" thickBot="1" x14ac:dyDescent="0.2">
      <c r="B16" s="39" t="s">
        <v>12</v>
      </c>
      <c r="C16" s="39"/>
      <c r="D16" s="39"/>
      <c r="E16" s="39"/>
    </row>
    <row r="17" spans="2:5" ht="18" customHeight="1" x14ac:dyDescent="0.15">
      <c r="B17" s="35" t="s">
        <v>13</v>
      </c>
      <c r="C17" s="15" t="s">
        <v>14</v>
      </c>
      <c r="D17" s="15" t="s">
        <v>15</v>
      </c>
      <c r="E17" s="16" t="s">
        <v>16</v>
      </c>
    </row>
    <row r="18" spans="2:5" ht="18" customHeight="1" x14ac:dyDescent="0.15">
      <c r="B18" s="8">
        <v>50000</v>
      </c>
      <c r="C18" s="9">
        <v>41365</v>
      </c>
      <c r="D18" s="3">
        <v>-50000</v>
      </c>
      <c r="E18" s="5" t="s">
        <v>17</v>
      </c>
    </row>
    <row r="19" spans="2:5" ht="18" customHeight="1" x14ac:dyDescent="0.15">
      <c r="B19" s="36" t="s">
        <v>18</v>
      </c>
      <c r="C19" s="9">
        <v>41395</v>
      </c>
      <c r="D19" s="3">
        <v>980</v>
      </c>
      <c r="E19" s="41">
        <f>MIRR($D$18:D19,$B$20,$B$22)</f>
        <v>-0.98040000000000005</v>
      </c>
    </row>
    <row r="20" spans="2:5" ht="18" customHeight="1" x14ac:dyDescent="0.15">
      <c r="B20" s="10">
        <v>0.08</v>
      </c>
      <c r="C20" s="9">
        <v>41426</v>
      </c>
      <c r="D20" s="3">
        <v>1620</v>
      </c>
      <c r="E20" s="41">
        <f>MIRR($D$18:D20,$B$20,$B$22)</f>
        <v>-0.76560716734507439</v>
      </c>
    </row>
    <row r="21" spans="2:5" ht="18" customHeight="1" x14ac:dyDescent="0.15">
      <c r="B21" s="36" t="s">
        <v>19</v>
      </c>
      <c r="C21" s="9">
        <v>41456</v>
      </c>
      <c r="D21" s="3">
        <v>2200</v>
      </c>
      <c r="E21" s="41">
        <f>MIRR($D$18:D21,$B$20,$B$22)</f>
        <v>-0.52498651931149209</v>
      </c>
    </row>
    <row r="22" spans="2:5" ht="18" customHeight="1" x14ac:dyDescent="0.15">
      <c r="B22" s="10">
        <v>0.15</v>
      </c>
      <c r="C22" s="9">
        <v>41487</v>
      </c>
      <c r="D22" s="3">
        <v>3480</v>
      </c>
      <c r="E22" s="41">
        <f>MIRR($D$18:D22,$B$20,$B$22)</f>
        <v>-0.33731140080130495</v>
      </c>
    </row>
    <row r="23" spans="2:5" ht="18" customHeight="1" x14ac:dyDescent="0.15">
      <c r="B23" s="11"/>
      <c r="C23" s="9">
        <v>41518</v>
      </c>
      <c r="D23" s="3">
        <v>4500</v>
      </c>
      <c r="E23" s="41">
        <f>MIRR($D$18:D23,$B$20,$B$22)</f>
        <v>-0.20791540825371424</v>
      </c>
    </row>
    <row r="24" spans="2:5" ht="18" customHeight="1" x14ac:dyDescent="0.15">
      <c r="B24" s="11"/>
      <c r="C24" s="9">
        <v>41548</v>
      </c>
      <c r="D24" s="3">
        <v>5780</v>
      </c>
      <c r="E24" s="41">
        <f>MIRR($D$18:D24,$B$20,$B$22)</f>
        <v>-0.11694712732578783</v>
      </c>
    </row>
    <row r="25" spans="2:5" ht="18" customHeight="1" x14ac:dyDescent="0.15">
      <c r="B25" s="36" t="s">
        <v>20</v>
      </c>
      <c r="C25" s="9">
        <v>41579</v>
      </c>
      <c r="D25" s="3">
        <v>6550</v>
      </c>
      <c r="E25" s="41">
        <f>MIRR($D$18:D25,$B$20,$B$22)</f>
        <v>-5.4346155084359915E-2</v>
      </c>
    </row>
    <row r="26" spans="2:5" ht="14.25" thickBot="1" x14ac:dyDescent="0.2">
      <c r="B26" s="12">
        <f>MONTH(C26-C18)</f>
        <v>8</v>
      </c>
      <c r="C26" s="13">
        <v>41609</v>
      </c>
      <c r="D26" s="14">
        <v>7800</v>
      </c>
      <c r="E26" s="41">
        <f>MIRR($D$18:D26,$B$20,$B$22)</f>
        <v>-8.535714876232614E-3</v>
      </c>
    </row>
  </sheetData>
  <mergeCells count="4">
    <mergeCell ref="B16:E16"/>
    <mergeCell ref="B1:E1"/>
    <mergeCell ref="B3:E3"/>
    <mergeCell ref="B12:E1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项目投资可行性分析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2012-06-29T09:05:53Z</dcterms:created>
  <dcterms:modified xsi:type="dcterms:W3CDTF">2012-08-28T03:35:16Z</dcterms:modified>
</cp:coreProperties>
</file>